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ценка" sheetId="4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N11" i="1" l="1"/>
  <c r="N12" i="1"/>
  <c r="N17" i="1"/>
  <c r="N18" i="1"/>
  <c r="N19" i="1"/>
  <c r="N20" i="1"/>
  <c r="N21" i="1"/>
  <c r="N22" i="1"/>
  <c r="N23" i="1"/>
  <c r="N24" i="1"/>
  <c r="N27" i="1"/>
  <c r="N28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47" i="1"/>
  <c r="N48" i="1"/>
  <c r="N49" i="1"/>
  <c r="M13" i="1"/>
  <c r="M14" i="1"/>
  <c r="M16" i="1"/>
  <c r="M22" i="1"/>
  <c r="M26" i="1"/>
  <c r="M29" i="1"/>
  <c r="M30" i="1"/>
  <c r="M31" i="1"/>
  <c r="M41" i="1"/>
  <c r="M42" i="1"/>
  <c r="M45" i="1"/>
  <c r="M46" i="1"/>
  <c r="M50" i="1"/>
  <c r="L15" i="1"/>
  <c r="L22" i="1"/>
  <c r="L25" i="1"/>
  <c r="L5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C11" i="1"/>
  <c r="C12" i="1"/>
  <c r="C13" i="1"/>
  <c r="G49" i="1"/>
  <c r="K49" i="1" s="1"/>
  <c r="G48" i="1"/>
  <c r="J47" i="1"/>
  <c r="I47" i="1"/>
  <c r="H47" i="1"/>
  <c r="G46" i="1"/>
  <c r="G45" i="1"/>
  <c r="G44" i="1"/>
  <c r="G43" i="1"/>
  <c r="J42" i="1"/>
  <c r="I42" i="1"/>
  <c r="H42" i="1"/>
  <c r="G41" i="1"/>
  <c r="G40" i="1"/>
  <c r="C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J22" i="1"/>
  <c r="I22" i="1"/>
  <c r="H22" i="1"/>
  <c r="G21" i="1"/>
  <c r="G20" i="1"/>
  <c r="G19" i="1"/>
  <c r="G18" i="1"/>
  <c r="G17" i="1"/>
  <c r="G16" i="1"/>
  <c r="G15" i="1"/>
  <c r="G14" i="1"/>
  <c r="G13" i="1"/>
  <c r="G12" i="1"/>
  <c r="G11" i="1"/>
  <c r="J10" i="1"/>
  <c r="I10" i="1"/>
  <c r="H10" i="1"/>
  <c r="C49" i="1"/>
  <c r="C48" i="1"/>
  <c r="C46" i="1"/>
  <c r="C45" i="1"/>
  <c r="C44" i="1"/>
  <c r="C43" i="1"/>
  <c r="C41" i="1"/>
  <c r="C36" i="1"/>
  <c r="C37" i="1"/>
  <c r="C38" i="1"/>
  <c r="C39" i="1"/>
  <c r="C35" i="1"/>
  <c r="C33" i="1"/>
  <c r="C34" i="1"/>
  <c r="C29" i="1"/>
  <c r="C30" i="1"/>
  <c r="C31" i="1"/>
  <c r="C32" i="1"/>
  <c r="C28" i="1"/>
  <c r="C24" i="1"/>
  <c r="C25" i="1"/>
  <c r="C26" i="1"/>
  <c r="C27" i="1"/>
  <c r="C23" i="1"/>
  <c r="C21" i="1"/>
  <c r="C20" i="1"/>
  <c r="C19" i="1"/>
  <c r="C18" i="1"/>
  <c r="C17" i="1"/>
  <c r="C16" i="1"/>
  <c r="C15" i="1"/>
  <c r="C14" i="1"/>
  <c r="G47" i="1" l="1"/>
  <c r="K47" i="1" s="1"/>
  <c r="G42" i="1"/>
  <c r="H50" i="1"/>
  <c r="I50" i="1"/>
  <c r="J50" i="1"/>
  <c r="N50" i="1" s="1"/>
  <c r="G22" i="1"/>
  <c r="G10" i="1"/>
  <c r="D47" i="1"/>
  <c r="E47" i="1"/>
  <c r="F47" i="1"/>
  <c r="D42" i="1"/>
  <c r="E42" i="1"/>
  <c r="F42" i="1"/>
  <c r="D22" i="1"/>
  <c r="E22" i="1"/>
  <c r="F22" i="1"/>
  <c r="D10" i="1"/>
  <c r="L10" i="1" s="1"/>
  <c r="E10" i="1"/>
  <c r="M10" i="1" s="1"/>
  <c r="F10" i="1"/>
  <c r="N10" i="1" s="1"/>
  <c r="G50" i="1" l="1"/>
  <c r="K50" i="1" s="1"/>
  <c r="D50" i="1"/>
  <c r="F50" i="1"/>
  <c r="E50" i="1"/>
  <c r="C47" i="1"/>
  <c r="C10" i="1"/>
  <c r="K10" i="1" s="1"/>
  <c r="C22" i="1"/>
  <c r="C42" i="1"/>
  <c r="C50" i="1" l="1"/>
</calcChain>
</file>

<file path=xl/sharedStrings.xml><?xml version="1.0" encoding="utf-8"?>
<sst xmlns="http://schemas.openxmlformats.org/spreadsheetml/2006/main" count="120" uniqueCount="62">
  <si>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</si>
  <si>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</si>
  <si>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</si>
  <si>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</si>
  <si>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</si>
  <si>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</si>
  <si>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</si>
  <si>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Объем финансирования                                                                                     План на 2014 год</t>
  </si>
  <si>
    <t>Объем финансирования                                                                                     Факт на 2014 год</t>
  </si>
  <si>
    <t>"Устойчивое развитие территории Дзержинского сельского поселения на период 2014 - 2016 годов"</t>
  </si>
  <si>
    <t>Обеспечение выплат стимулирующего характера работникам муниципальных учреждений культуры</t>
  </si>
  <si>
    <t xml:space="preserve">Содержание муниципальных учреждений культуры Дзержинского сельского поселения </t>
  </si>
  <si>
    <t xml:space="preserve">Содержание муниципальных  библиотек Дзержинского сельского поселения </t>
  </si>
  <si>
    <t xml:space="preserve">Мероприятия по комплексной компактной застройке и благоустройству сельских поселений </t>
  </si>
  <si>
    <t xml:space="preserve">Развитие сельского хозяйства в ЛО </t>
  </si>
  <si>
    <t xml:space="preserve">Грантовая поддержка местных инициатив граждан, проживающих в сельской местности </t>
  </si>
  <si>
    <t xml:space="preserve">Укрепление материально-технической базы учреждений культуры </t>
  </si>
  <si>
    <t xml:space="preserve">Организация и проведение культурно-массовых мероприятий  мероприятий  </t>
  </si>
  <si>
    <t xml:space="preserve">Организация и проведение мероприятий и спортивных соревнований </t>
  </si>
  <si>
    <t xml:space="preserve">Софинансирование государственной программы Ленинградской области «Развитие сельского хозяйства Ленинградской области» </t>
  </si>
  <si>
    <t xml:space="preserve">На поддержку муниципальных образований ЛО по развитию общественной инфраструктуры муниципального значения в ЛО </t>
  </si>
  <si>
    <t>Обеспечение устойчивого функционирования жилищно-коммунального хозяйства в Дзержинском сельском поселении Лужского муниципального района</t>
  </si>
  <si>
    <t>Развитие культуры, физической культуры и спорта в Дзержинском сельском поселении Лужского муниципального района</t>
  </si>
  <si>
    <t>Обеспечение мероприятий по капитальному ремонту многоквартирных домов</t>
  </si>
  <si>
    <t>Субсидии на обеспечение мероприятий по капитальному ремонту многоквартирных домов</t>
  </si>
  <si>
    <t>Софинансирование работ по капитальному и текщему ремонту внутиридомовых инженерных сетей</t>
  </si>
  <si>
    <t>Софинансирование государственной программы ЛО "Обеспечение устойчивого функционирования и развития коммуналной и инженерной инфраструктуры и повышение энергоэффективности в Ленинградской области"</t>
  </si>
  <si>
    <t>На реализацию мероприятий по подготовке объектов теплоснабжения к отопительному сезону</t>
  </si>
  <si>
    <t>На бюджетные инвестиции в объекты капитального строительства объектов газификации (в том числе проектно-изыскательских работ) собственности муниципальных образований</t>
  </si>
  <si>
    <t>На поддержку ЖКХ, развитие общественной и транспортной инфраструктуры поселений</t>
  </si>
  <si>
    <t>Субсидии на компенсацию выпадающих доходов организациям, предоставляющим населению банные услуги, по тарифам, не обеспечивающимм возмещение издержек</t>
  </si>
  <si>
    <t>Мероприятия по учету и обслуживанию уличного освещения поселения</t>
  </si>
  <si>
    <t xml:space="preserve">Озеленение территории </t>
  </si>
  <si>
    <t>Организация и содержание мест захоронения</t>
  </si>
  <si>
    <t>Прочие мероприятия по благоустройству поселений</t>
  </si>
  <si>
    <t>Организация вывоза бытовых стихийных свалок</t>
  </si>
  <si>
    <t>Реализация проектов местных инициатив граждан, получивших грантовую поддержку</t>
  </si>
  <si>
    <t>Мероприятия по поготовке объектов теплоснабжения к отопительному сезону на территории Дзержинского сельского поселения</t>
  </si>
  <si>
    <t>Развитие автомобильных дорог в Дзержинском сельском поселении Лужского муниципального района</t>
  </si>
  <si>
    <t>Мероприятия по седержанию автомобильных дорог</t>
  </si>
  <si>
    <t>Софинансирование государственной программы ЛО "Развитие автомобильных дорог Ленинградской области"</t>
  </si>
  <si>
    <t>Капитальный ремонт и ремонт дворовых территорий МКД, проездов к дворовым территориям МКД населенных пунктов ЛО</t>
  </si>
  <si>
    <t>Капитальный ремонт и ремонт автомобильных дорог общего пользования местного значения</t>
  </si>
  <si>
    <t>Безопасность Дзержинского сельского поселения Лужского муниципального района</t>
  </si>
  <si>
    <t xml:space="preserve">Мероприятия, направленные на повышение безопасности дорожного движения </t>
  </si>
  <si>
    <t>Укрепление пожарной безопасности на территории поселения</t>
  </si>
  <si>
    <t>ИТОГО по программе</t>
  </si>
  <si>
    <t>Е.В. Науменко</t>
  </si>
  <si>
    <t>Исполнитель:</t>
  </si>
  <si>
    <t xml:space="preserve">О Ц Е Н К А </t>
  </si>
  <si>
    <t>эффективности реализации муниципальной программы</t>
  </si>
  <si>
    <r>
      <rPr>
        <b/>
        <sz val="8"/>
        <color theme="1"/>
        <rFont val="Times New Roman"/>
        <family val="1"/>
        <charset val="204"/>
      </rPr>
      <t>за 2014 год</t>
    </r>
    <r>
      <rPr>
        <sz val="8"/>
        <color theme="1"/>
        <rFont val="Times New Roman"/>
        <family val="1"/>
        <charset val="204"/>
      </rPr>
      <t xml:space="preserve"> </t>
    </r>
  </si>
  <si>
    <t>%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</si>
  <si>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                                                             Уф=Фф/Фп*100%</t>
  </si>
  <si>
    <t>На поддержку муниципальных образований Ленинградской области по развитию общественной инраструктуры муниципального значения в Ленинградской области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</si>
  <si>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 пунктов Ленинградской области</t>
  </si>
  <si>
    <t>Мероприятия по предупреждению и ликвидации последствий чрезвычайных ситуаций и стихийных бедствий</t>
  </si>
  <si>
    <t>Проведение капитального ремонта многоквартирных домов, расположенных на территории муниципального образования Дзержинского сельского поселения Лужского муниципального района Ленинградской области</t>
  </si>
  <si>
    <t>Развитие части территории Дзержинского сельского поселения</t>
  </si>
  <si>
    <r>
      <rPr>
        <b/>
        <sz val="12"/>
        <color theme="1"/>
        <rFont val="Times New Roman"/>
        <family val="1"/>
        <charset val="204"/>
      </rPr>
      <t>за 9 месяцев 2015 года</t>
    </r>
    <r>
      <rPr>
        <sz val="12"/>
        <color theme="1"/>
        <rFont val="Times New Roman"/>
        <family val="1"/>
        <charset val="204"/>
      </rPr>
      <t xml:space="preserve"> </t>
    </r>
  </si>
  <si>
    <t>Обеспечение выплат стимулирующего характера работникам культуры</t>
  </si>
  <si>
    <t>Развитие сельского хозяйства в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</si>
</sst>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Layout" zoomScaleNormal="100" workbookViewId="0">
      <selection activeCell="F50" sqref="F50"/>
    </sheetView>
  </sheetViews>
  <sheetFormatPr defaultColWidth="11.85546875" defaultRowHeight="15.75" x14ac:dyDescent="0.25"/>
  <cols>
    <col min="1" max="1" width="29.5703125" style="1" customWidth="1"/>
    <col min="2" max="2" width="45.140625" style="1" customWidth="1"/>
    <col min="3" max="3" width="13.28515625" style="1" customWidth="1"/>
    <col min="4" max="4" width="14.7109375" style="1" customWidth="1"/>
    <col min="5" max="6" width="13.28515625" style="1" customWidth="1"/>
    <col min="7" max="16384" width="11.85546875" style="1"/>
  </cols>
  <sheetData>
    <row r="1" spans="1:16" x14ac:dyDescent="0.25">
      <c r="A1" s="39" t="s">
        <v>49</v>
      </c>
      <c r="B1" s="39"/>
      <c r="C1" s="39"/>
      <c r="D1" s="39"/>
      <c r="E1" s="39"/>
      <c r="F1" s="39"/>
    </row>
    <row r="2" spans="1:16" x14ac:dyDescent="0.25">
      <c r="A2" s="39" t="s">
        <v>50</v>
      </c>
      <c r="B2" s="39"/>
      <c r="C2" s="39"/>
      <c r="D2" s="39"/>
      <c r="E2" s="39"/>
      <c r="F2" s="39"/>
    </row>
    <row r="3" spans="1:16" x14ac:dyDescent="0.25">
      <c r="A3" s="39" t="s">
        <v>9</v>
      </c>
      <c r="B3" s="39"/>
      <c r="C3" s="39"/>
      <c r="D3" s="39"/>
      <c r="E3" s="39"/>
      <c r="F3" s="39"/>
    </row>
    <row r="4" spans="1:16" x14ac:dyDescent="0.25">
      <c r="A4" s="40" t="s">
        <v>59</v>
      </c>
      <c r="B4" s="40"/>
      <c r="C4" s="40"/>
      <c r="D4" s="40"/>
      <c r="E4" s="40"/>
      <c r="F4" s="40"/>
    </row>
    <row r="5" spans="1:16" x14ac:dyDescent="0.25">
      <c r="F5" s="9" t="s">
        <v>52</v>
      </c>
    </row>
    <row r="6" spans="1:16" ht="78" customHeight="1" x14ac:dyDescent="0.25">
      <c r="A6" s="38" t="s">
        <v>0</v>
      </c>
      <c r="B6" s="38" t="s">
        <v>1</v>
      </c>
      <c r="C6" s="37" t="s">
        <v>53</v>
      </c>
      <c r="D6" s="37"/>
      <c r="E6" s="37"/>
      <c r="F6" s="37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38"/>
      <c r="B7" s="38"/>
      <c r="C7" s="37" t="s">
        <v>2</v>
      </c>
      <c r="D7" s="37" t="s">
        <v>6</v>
      </c>
      <c r="E7" s="37"/>
      <c r="F7" s="37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46.5" customHeight="1" x14ac:dyDescent="0.25">
      <c r="A8" s="38"/>
      <c r="B8" s="38"/>
      <c r="C8" s="37"/>
      <c r="D8" s="27" t="s">
        <v>3</v>
      </c>
      <c r="E8" s="27" t="s">
        <v>4</v>
      </c>
      <c r="F8" s="32" t="s">
        <v>5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">
        <v>1</v>
      </c>
      <c r="B9" s="3">
        <v>2</v>
      </c>
      <c r="C9" s="27">
        <v>8</v>
      </c>
      <c r="D9" s="27">
        <v>9</v>
      </c>
      <c r="E9" s="27">
        <v>10</v>
      </c>
      <c r="F9" s="32">
        <v>11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96.75" customHeight="1" x14ac:dyDescent="0.25">
      <c r="A10" s="34" t="s">
        <v>22</v>
      </c>
      <c r="B10" s="10"/>
      <c r="C10" s="28">
        <v>24.1</v>
      </c>
      <c r="D10" s="28">
        <v>17.2</v>
      </c>
      <c r="E10" s="28">
        <v>24</v>
      </c>
      <c r="F10" s="31">
        <v>61.6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9.75" customHeight="1" x14ac:dyDescent="0.25">
      <c r="A11" s="5"/>
      <c r="B11" s="4" t="s">
        <v>11</v>
      </c>
      <c r="C11" s="29">
        <v>61.4</v>
      </c>
      <c r="D11" s="29"/>
      <c r="E11" s="29"/>
      <c r="F11" s="33">
        <v>61.4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36" customHeight="1" x14ac:dyDescent="0.25">
      <c r="A12" s="10"/>
      <c r="B12" s="4" t="s">
        <v>12</v>
      </c>
      <c r="C12" s="29">
        <v>63.1</v>
      </c>
      <c r="D12" s="29"/>
      <c r="E12" s="29"/>
      <c r="F12" s="33">
        <v>63.1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36" customHeight="1" x14ac:dyDescent="0.25">
      <c r="A13" s="36"/>
      <c r="B13" s="4" t="s">
        <v>60</v>
      </c>
      <c r="C13" s="29">
        <v>75</v>
      </c>
      <c r="D13" s="29"/>
      <c r="E13" s="29">
        <v>75</v>
      </c>
      <c r="F13" s="33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36" customHeight="1" x14ac:dyDescent="0.25">
      <c r="A14" s="36"/>
      <c r="B14" s="4" t="s">
        <v>61</v>
      </c>
      <c r="C14" s="29">
        <v>17.2</v>
      </c>
      <c r="D14" s="29">
        <v>17.2</v>
      </c>
      <c r="E14" s="29"/>
      <c r="F14" s="33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54.75" customHeight="1" x14ac:dyDescent="0.25">
      <c r="A15" s="10"/>
      <c r="B15" s="4" t="s">
        <v>13</v>
      </c>
      <c r="C15" s="29">
        <v>23.9</v>
      </c>
      <c r="D15" s="29"/>
      <c r="E15" s="29">
        <v>23.9</v>
      </c>
      <c r="F15" s="33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42.75" customHeight="1" x14ac:dyDescent="0.25">
      <c r="A16" s="10"/>
      <c r="B16" s="4" t="s">
        <v>16</v>
      </c>
      <c r="C16" s="29">
        <v>48</v>
      </c>
      <c r="D16" s="29"/>
      <c r="E16" s="29"/>
      <c r="F16" s="33">
        <v>48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33.75" customHeight="1" x14ac:dyDescent="0.25">
      <c r="A17" s="10"/>
      <c r="B17" s="4" t="s">
        <v>17</v>
      </c>
      <c r="C17" s="29">
        <v>74.599999999999994</v>
      </c>
      <c r="D17" s="29"/>
      <c r="E17" s="29"/>
      <c r="F17" s="33">
        <v>74.599999999999994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46.5" customHeight="1" x14ac:dyDescent="0.25">
      <c r="A18" s="10"/>
      <c r="B18" s="4" t="s">
        <v>18</v>
      </c>
      <c r="C18" s="29">
        <v>100</v>
      </c>
      <c r="D18" s="29"/>
      <c r="E18" s="29"/>
      <c r="F18" s="33">
        <v>100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71.25" customHeight="1" x14ac:dyDescent="0.25">
      <c r="A19" s="10"/>
      <c r="B19" s="4" t="s">
        <v>19</v>
      </c>
      <c r="C19" s="29">
        <v>45.5</v>
      </c>
      <c r="D19" s="29"/>
      <c r="E19" s="29"/>
      <c r="F19" s="33">
        <v>45.5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87.75" customHeight="1" x14ac:dyDescent="0.25">
      <c r="A20" s="10"/>
      <c r="B20" s="4" t="s">
        <v>54</v>
      </c>
      <c r="C20" s="29">
        <v>0</v>
      </c>
      <c r="D20" s="29"/>
      <c r="E20" s="29">
        <v>0</v>
      </c>
      <c r="F20" s="3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5.25" customHeight="1" x14ac:dyDescent="0.25">
      <c r="A21" s="6" t="s">
        <v>21</v>
      </c>
      <c r="B21" s="7"/>
      <c r="C21" s="28">
        <v>94.5</v>
      </c>
      <c r="D21" s="28"/>
      <c r="E21" s="28">
        <v>100</v>
      </c>
      <c r="F21" s="31">
        <v>58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97.5" customHeight="1" x14ac:dyDescent="0.25">
      <c r="A22" s="10"/>
      <c r="B22" s="4" t="s">
        <v>26</v>
      </c>
      <c r="C22" s="29">
        <v>46.9</v>
      </c>
      <c r="D22" s="29"/>
      <c r="E22" s="29"/>
      <c r="F22" s="33">
        <v>46.9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82.5" customHeight="1" x14ac:dyDescent="0.25">
      <c r="A23" s="10"/>
      <c r="B23" s="4" t="s">
        <v>28</v>
      </c>
      <c r="C23" s="29">
        <v>100</v>
      </c>
      <c r="D23" s="29"/>
      <c r="E23" s="29">
        <v>100</v>
      </c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67.5" customHeight="1" x14ac:dyDescent="0.25">
      <c r="A24" s="10"/>
      <c r="B24" s="4" t="s">
        <v>19</v>
      </c>
      <c r="C24" s="29">
        <v>100</v>
      </c>
      <c r="D24" s="29"/>
      <c r="E24" s="29"/>
      <c r="F24" s="33">
        <v>100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69" customHeight="1" x14ac:dyDescent="0.25">
      <c r="A25" s="10"/>
      <c r="B25" s="4" t="s">
        <v>37</v>
      </c>
      <c r="C25" s="29">
        <v>12.1</v>
      </c>
      <c r="D25" s="29"/>
      <c r="E25" s="29"/>
      <c r="F25" s="33">
        <v>12.1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69" customHeight="1" x14ac:dyDescent="0.25">
      <c r="A26" s="10"/>
      <c r="B26" s="4" t="s">
        <v>30</v>
      </c>
      <c r="C26" s="29">
        <v>68.900000000000006</v>
      </c>
      <c r="D26" s="29"/>
      <c r="E26" s="29"/>
      <c r="F26" s="33">
        <v>68.900000000000006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48" customHeight="1" x14ac:dyDescent="0.25">
      <c r="A27" s="10"/>
      <c r="B27" s="4" t="s">
        <v>31</v>
      </c>
      <c r="C27" s="29">
        <v>74.599999999999994</v>
      </c>
      <c r="D27" s="29"/>
      <c r="E27" s="29"/>
      <c r="F27" s="33">
        <v>74.599999999999994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9.25" customHeight="1" x14ac:dyDescent="0.25">
      <c r="A28" s="10"/>
      <c r="B28" s="4" t="s">
        <v>32</v>
      </c>
      <c r="C28" s="29">
        <v>100</v>
      </c>
      <c r="D28" s="29"/>
      <c r="E28" s="29"/>
      <c r="F28" s="33">
        <v>100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37.5" customHeight="1" x14ac:dyDescent="0.25">
      <c r="A29" s="10"/>
      <c r="B29" s="4" t="s">
        <v>34</v>
      </c>
      <c r="C29" s="29">
        <v>72.099999999999994</v>
      </c>
      <c r="D29" s="29"/>
      <c r="E29" s="29"/>
      <c r="F29" s="33">
        <v>72.099999999999994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43.5" customHeight="1" x14ac:dyDescent="0.25">
      <c r="A30" s="10"/>
      <c r="B30" s="4" t="s">
        <v>35</v>
      </c>
      <c r="C30" s="29">
        <v>31.2</v>
      </c>
      <c r="D30" s="29"/>
      <c r="E30" s="29"/>
      <c r="F30" s="33">
        <v>31.2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87.75" customHeight="1" x14ac:dyDescent="0.25">
      <c r="A31" s="6" t="s">
        <v>38</v>
      </c>
      <c r="B31" s="4"/>
      <c r="C31" s="28">
        <v>79</v>
      </c>
      <c r="D31" s="28"/>
      <c r="E31" s="28">
        <v>100</v>
      </c>
      <c r="F31" s="31">
        <v>49.6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43.5" customHeight="1" x14ac:dyDescent="0.25">
      <c r="A32" s="8"/>
      <c r="B32" s="4" t="s">
        <v>39</v>
      </c>
      <c r="C32" s="29">
        <v>100</v>
      </c>
      <c r="D32" s="29"/>
      <c r="E32" s="29"/>
      <c r="F32" s="33">
        <v>100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55.5" customHeight="1" x14ac:dyDescent="0.25">
      <c r="A33" s="8"/>
      <c r="B33" s="4" t="s">
        <v>40</v>
      </c>
      <c r="C33" s="29">
        <v>41.5</v>
      </c>
      <c r="D33" s="29"/>
      <c r="E33" s="29"/>
      <c r="F33" s="33">
        <v>41.5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90" customHeight="1" x14ac:dyDescent="0.25">
      <c r="A34" s="8"/>
      <c r="B34" s="4" t="s">
        <v>55</v>
      </c>
      <c r="C34" s="29">
        <v>100</v>
      </c>
      <c r="D34" s="29"/>
      <c r="E34" s="29">
        <v>100</v>
      </c>
      <c r="F34" s="33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67.5" customHeight="1" x14ac:dyDescent="0.25">
      <c r="A35" s="8"/>
      <c r="B35" s="4" t="s">
        <v>42</v>
      </c>
      <c r="C35" s="29">
        <v>100</v>
      </c>
      <c r="D35" s="29"/>
      <c r="E35" s="29">
        <v>100</v>
      </c>
      <c r="F35" s="33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75.75" customHeight="1" x14ac:dyDescent="0.25">
      <c r="A36" s="6" t="s">
        <v>43</v>
      </c>
      <c r="B36" s="6"/>
      <c r="C36" s="28">
        <v>12.3</v>
      </c>
      <c r="D36" s="28"/>
      <c r="E36" s="28"/>
      <c r="F36" s="31">
        <v>12.3</v>
      </c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63" customHeight="1" x14ac:dyDescent="0.25">
      <c r="A37" s="6"/>
      <c r="B37" s="4" t="s">
        <v>56</v>
      </c>
      <c r="C37" s="29">
        <v>0</v>
      </c>
      <c r="D37" s="29"/>
      <c r="E37" s="29"/>
      <c r="F37" s="33"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35.25" customHeight="1" x14ac:dyDescent="0.25">
      <c r="A38" s="8"/>
      <c r="B38" s="4" t="s">
        <v>45</v>
      </c>
      <c r="C38" s="29">
        <v>100</v>
      </c>
      <c r="D38" s="29"/>
      <c r="E38" s="29"/>
      <c r="F38" s="33">
        <v>100</v>
      </c>
    </row>
    <row r="39" spans="1:16" ht="160.5" customHeight="1" x14ac:dyDescent="0.25">
      <c r="A39" s="35" t="s">
        <v>57</v>
      </c>
      <c r="B39" s="4"/>
      <c r="C39" s="28">
        <v>0</v>
      </c>
      <c r="D39" s="28"/>
      <c r="E39" s="28"/>
      <c r="F39" s="31">
        <v>0</v>
      </c>
    </row>
    <row r="40" spans="1:16" ht="58.5" customHeight="1" x14ac:dyDescent="0.25">
      <c r="A40" s="8"/>
      <c r="B40" s="4" t="s">
        <v>24</v>
      </c>
      <c r="C40" s="29">
        <v>0</v>
      </c>
      <c r="D40" s="29"/>
      <c r="E40" s="29"/>
      <c r="F40" s="33">
        <v>0</v>
      </c>
    </row>
    <row r="41" spans="1:16" ht="59.25" customHeight="1" x14ac:dyDescent="0.25">
      <c r="A41" s="35" t="s">
        <v>58</v>
      </c>
      <c r="B41" s="6"/>
      <c r="C41" s="28">
        <v>98.9</v>
      </c>
      <c r="D41" s="28"/>
      <c r="E41" s="28">
        <v>100</v>
      </c>
      <c r="F41" s="31">
        <v>92.5</v>
      </c>
    </row>
    <row r="42" spans="1:16" ht="35.25" customHeight="1" x14ac:dyDescent="0.25">
      <c r="A42" s="35"/>
      <c r="B42" s="4" t="s">
        <v>45</v>
      </c>
      <c r="C42" s="29">
        <v>0</v>
      </c>
      <c r="D42" s="29"/>
      <c r="E42" s="29"/>
      <c r="F42" s="33">
        <v>100</v>
      </c>
    </row>
    <row r="43" spans="1:16" ht="36" customHeight="1" x14ac:dyDescent="0.25">
      <c r="A43" s="8"/>
      <c r="B43" s="4" t="s">
        <v>33</v>
      </c>
      <c r="C43" s="29">
        <v>0</v>
      </c>
      <c r="D43" s="29"/>
      <c r="E43" s="29"/>
      <c r="F43" s="33">
        <v>100</v>
      </c>
    </row>
    <row r="44" spans="1:16" ht="49.5" customHeight="1" x14ac:dyDescent="0.25">
      <c r="A44" s="8"/>
      <c r="B44" s="4" t="s">
        <v>34</v>
      </c>
      <c r="C44" s="29">
        <v>91.3</v>
      </c>
      <c r="D44" s="29"/>
      <c r="E44" s="29"/>
      <c r="F44" s="33">
        <v>91.3</v>
      </c>
    </row>
    <row r="45" spans="1:16" ht="49.5" customHeight="1" x14ac:dyDescent="0.25">
      <c r="A45" s="8"/>
      <c r="B45" s="4" t="s">
        <v>36</v>
      </c>
      <c r="C45" s="29">
        <v>100</v>
      </c>
      <c r="D45" s="29"/>
      <c r="E45" s="29">
        <v>100</v>
      </c>
      <c r="F45" s="33"/>
    </row>
    <row r="46" spans="1:16" ht="31.5" customHeight="1" x14ac:dyDescent="0.25">
      <c r="A46" s="30" t="s">
        <v>46</v>
      </c>
      <c r="B46" s="30"/>
      <c r="C46" s="31">
        <v>46.8</v>
      </c>
      <c r="D46" s="31">
        <v>17.2</v>
      </c>
      <c r="E46" s="31">
        <v>52.6</v>
      </c>
      <c r="F46" s="31">
        <v>57.9</v>
      </c>
    </row>
    <row r="48" spans="1:16" x14ac:dyDescent="0.25">
      <c r="A48" s="1" t="s">
        <v>48</v>
      </c>
      <c r="B48" s="1" t="s">
        <v>47</v>
      </c>
    </row>
  </sheetData>
  <mergeCells count="9">
    <mergeCell ref="C7:C8"/>
    <mergeCell ref="D7:F7"/>
    <mergeCell ref="A6:A8"/>
    <mergeCell ref="B6:B8"/>
    <mergeCell ref="A1:F1"/>
    <mergeCell ref="A2:F2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view="pageLayout" zoomScaleNormal="100" workbookViewId="0">
      <selection activeCell="F10" sqref="F10"/>
    </sheetView>
  </sheetViews>
  <sheetFormatPr defaultColWidth="11.85546875" defaultRowHeight="11.25" x14ac:dyDescent="0.2"/>
  <cols>
    <col min="1" max="2" width="11.85546875" style="18"/>
    <col min="3" max="3" width="8.28515625" style="18" customWidth="1"/>
    <col min="4" max="4" width="9.85546875" style="18" customWidth="1"/>
    <col min="5" max="5" width="8.85546875" style="18" customWidth="1"/>
    <col min="6" max="6" width="8.28515625" style="18" customWidth="1"/>
    <col min="7" max="7" width="11.85546875" style="18"/>
    <col min="8" max="8" width="10" style="18" customWidth="1"/>
    <col min="9" max="9" width="8.7109375" style="18" customWidth="1"/>
    <col min="10" max="10" width="7.42578125" style="18" customWidth="1"/>
    <col min="11" max="11" width="8.140625" style="18" customWidth="1"/>
    <col min="12" max="12" width="9.7109375" style="18" customWidth="1"/>
    <col min="13" max="13" width="7.7109375" style="18" customWidth="1"/>
    <col min="14" max="14" width="8" style="18" customWidth="1"/>
    <col min="15" max="16384" width="11.85546875" style="18"/>
  </cols>
  <sheetData>
    <row r="1" spans="1:24" x14ac:dyDescent="0.2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</row>
    <row r="2" spans="1:24" x14ac:dyDescent="0.2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</row>
    <row r="3" spans="1:24" x14ac:dyDescent="0.2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</row>
    <row r="4" spans="1:24" x14ac:dyDescent="0.2">
      <c r="A4" s="44" t="s">
        <v>51</v>
      </c>
      <c r="B4" s="44"/>
      <c r="C4" s="44"/>
      <c r="D4" s="44"/>
      <c r="E4" s="44"/>
      <c r="F4" s="44"/>
      <c r="G4" s="44"/>
      <c r="H4" s="44"/>
      <c r="I4" s="44"/>
      <c r="J4" s="44"/>
    </row>
    <row r="5" spans="1:24" x14ac:dyDescent="0.2">
      <c r="J5" s="19"/>
      <c r="N5" s="19" t="s">
        <v>52</v>
      </c>
    </row>
    <row r="6" spans="1:24" ht="78" customHeight="1" x14ac:dyDescent="0.2">
      <c r="A6" s="43" t="s">
        <v>0</v>
      </c>
      <c r="B6" s="43" t="s">
        <v>1</v>
      </c>
      <c r="C6" s="43" t="s">
        <v>7</v>
      </c>
      <c r="D6" s="43"/>
      <c r="E6" s="43"/>
      <c r="F6" s="43"/>
      <c r="G6" s="43" t="s">
        <v>8</v>
      </c>
      <c r="H6" s="43"/>
      <c r="I6" s="43"/>
      <c r="J6" s="43"/>
      <c r="K6" s="41" t="s">
        <v>53</v>
      </c>
      <c r="L6" s="41"/>
      <c r="M6" s="41"/>
      <c r="N6" s="41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">
      <c r="A7" s="43"/>
      <c r="B7" s="43"/>
      <c r="C7" s="43" t="s">
        <v>2</v>
      </c>
      <c r="D7" s="43" t="s">
        <v>6</v>
      </c>
      <c r="E7" s="43"/>
      <c r="F7" s="43"/>
      <c r="G7" s="43" t="s">
        <v>2</v>
      </c>
      <c r="H7" s="43" t="s">
        <v>6</v>
      </c>
      <c r="I7" s="43"/>
      <c r="J7" s="43"/>
      <c r="K7" s="41" t="s">
        <v>2</v>
      </c>
      <c r="L7" s="41" t="s">
        <v>6</v>
      </c>
      <c r="M7" s="41"/>
      <c r="N7" s="41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22.5" x14ac:dyDescent="0.2">
      <c r="A8" s="43"/>
      <c r="B8" s="43"/>
      <c r="C8" s="43"/>
      <c r="D8" s="11" t="s">
        <v>3</v>
      </c>
      <c r="E8" s="11" t="s">
        <v>4</v>
      </c>
      <c r="F8" s="11" t="s">
        <v>5</v>
      </c>
      <c r="G8" s="43"/>
      <c r="H8" s="11" t="s">
        <v>3</v>
      </c>
      <c r="I8" s="11" t="s">
        <v>4</v>
      </c>
      <c r="J8" s="11" t="s">
        <v>5</v>
      </c>
      <c r="K8" s="41"/>
      <c r="L8" s="24" t="s">
        <v>3</v>
      </c>
      <c r="M8" s="24" t="s">
        <v>4</v>
      </c>
      <c r="N8" s="24" t="s">
        <v>5</v>
      </c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8</v>
      </c>
      <c r="H9" s="11">
        <v>9</v>
      </c>
      <c r="I9" s="11">
        <v>10</v>
      </c>
      <c r="J9" s="11">
        <v>11</v>
      </c>
      <c r="K9" s="24">
        <v>8</v>
      </c>
      <c r="L9" s="24">
        <v>9</v>
      </c>
      <c r="M9" s="24">
        <v>10</v>
      </c>
      <c r="N9" s="24">
        <v>11</v>
      </c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15.5" x14ac:dyDescent="0.2">
      <c r="A10" s="12" t="s">
        <v>22</v>
      </c>
      <c r="B10" s="11"/>
      <c r="C10" s="21">
        <f t="shared" ref="C10:J10" si="0">C11+C12+C13+C14+C15+C16+C17+C18+C19+C20+C21</f>
        <v>82458.800000000017</v>
      </c>
      <c r="D10" s="21">
        <f t="shared" si="0"/>
        <v>13706</v>
      </c>
      <c r="E10" s="21">
        <f t="shared" si="0"/>
        <v>63755.600000000006</v>
      </c>
      <c r="F10" s="21">
        <f t="shared" si="0"/>
        <v>4997.2</v>
      </c>
      <c r="G10" s="21">
        <f t="shared" si="0"/>
        <v>42501.599999999999</v>
      </c>
      <c r="H10" s="21">
        <f t="shared" si="0"/>
        <v>13706</v>
      </c>
      <c r="I10" s="21">
        <f t="shared" si="0"/>
        <v>23976.799999999999</v>
      </c>
      <c r="J10" s="21">
        <f t="shared" si="0"/>
        <v>4818.8</v>
      </c>
      <c r="K10" s="26">
        <f>G10/C10*100</f>
        <v>51.542831086554727</v>
      </c>
      <c r="L10" s="26">
        <f>H10/D10*100</f>
        <v>100</v>
      </c>
      <c r="M10" s="26">
        <f>I10/E10*100</f>
        <v>37.607363117906502</v>
      </c>
      <c r="N10" s="26">
        <f>J10/F10*100</f>
        <v>96.430000800448255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78.75" x14ac:dyDescent="0.2">
      <c r="A11" s="13"/>
      <c r="B11" s="14" t="s">
        <v>11</v>
      </c>
      <c r="C11" s="22">
        <f t="shared" ref="C11:C21" si="1">D11+E11+F11</f>
        <v>2126.1999999999998</v>
      </c>
      <c r="D11" s="22"/>
      <c r="E11" s="22"/>
      <c r="F11" s="22">
        <v>2126.1999999999998</v>
      </c>
      <c r="G11" s="22">
        <f t="shared" ref="G11:G21" si="2">H11+I11+J11</f>
        <v>2117.6</v>
      </c>
      <c r="H11" s="22"/>
      <c r="I11" s="22"/>
      <c r="J11" s="22">
        <v>2117.6</v>
      </c>
      <c r="K11" s="25">
        <f t="shared" ref="K11:K50" si="3">G11/C11*100</f>
        <v>99.595522528454524</v>
      </c>
      <c r="L11" s="25"/>
      <c r="M11" s="25"/>
      <c r="N11" s="25">
        <f t="shared" ref="N11:N50" si="4">J11/F11*100</f>
        <v>99.595522528454524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67.5" x14ac:dyDescent="0.2">
      <c r="A12" s="11"/>
      <c r="B12" s="14" t="s">
        <v>12</v>
      </c>
      <c r="C12" s="22">
        <f t="shared" si="1"/>
        <v>995.4</v>
      </c>
      <c r="D12" s="22"/>
      <c r="E12" s="22"/>
      <c r="F12" s="22">
        <v>995.4</v>
      </c>
      <c r="G12" s="22">
        <f t="shared" si="2"/>
        <v>960.2</v>
      </c>
      <c r="H12" s="22"/>
      <c r="I12" s="22"/>
      <c r="J12" s="22">
        <v>960.2</v>
      </c>
      <c r="K12" s="25">
        <f t="shared" si="3"/>
        <v>96.463733172593933</v>
      </c>
      <c r="L12" s="25"/>
      <c r="M12" s="25"/>
      <c r="N12" s="25">
        <f t="shared" si="4"/>
        <v>96.463733172593933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19.25" customHeight="1" x14ac:dyDescent="0.2">
      <c r="A13" s="13"/>
      <c r="B13" s="14" t="s">
        <v>10</v>
      </c>
      <c r="C13" s="22">
        <f t="shared" si="1"/>
        <v>475.8</v>
      </c>
      <c r="D13" s="22"/>
      <c r="E13" s="22">
        <v>475.8</v>
      </c>
      <c r="F13" s="22"/>
      <c r="G13" s="22">
        <f t="shared" si="2"/>
        <v>475.8</v>
      </c>
      <c r="H13" s="22"/>
      <c r="I13" s="22">
        <v>475.8</v>
      </c>
      <c r="J13" s="22"/>
      <c r="K13" s="25">
        <f t="shared" si="3"/>
        <v>100</v>
      </c>
      <c r="L13" s="25"/>
      <c r="M13" s="25">
        <f t="shared" ref="M13:M50" si="5">I13/E13*100</f>
        <v>100</v>
      </c>
      <c r="N13" s="25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98.25" customHeight="1" x14ac:dyDescent="0.2">
      <c r="A14" s="11"/>
      <c r="B14" s="14" t="s">
        <v>13</v>
      </c>
      <c r="C14" s="22">
        <f t="shared" si="1"/>
        <v>61779.8</v>
      </c>
      <c r="D14" s="22"/>
      <c r="E14" s="22">
        <v>61779.8</v>
      </c>
      <c r="F14" s="22"/>
      <c r="G14" s="22">
        <f t="shared" si="2"/>
        <v>22001</v>
      </c>
      <c r="H14" s="22"/>
      <c r="I14" s="22">
        <v>22001</v>
      </c>
      <c r="J14" s="22"/>
      <c r="K14" s="25">
        <f t="shared" si="3"/>
        <v>35.611963781041702</v>
      </c>
      <c r="L14" s="25"/>
      <c r="M14" s="25">
        <f t="shared" si="5"/>
        <v>35.611963781041702</v>
      </c>
      <c r="N14" s="25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33.75" x14ac:dyDescent="0.2">
      <c r="A15" s="11"/>
      <c r="B15" s="14" t="s">
        <v>14</v>
      </c>
      <c r="C15" s="22">
        <f t="shared" si="1"/>
        <v>13706</v>
      </c>
      <c r="D15" s="22">
        <v>13706</v>
      </c>
      <c r="E15" s="22"/>
      <c r="F15" s="22"/>
      <c r="G15" s="22">
        <f t="shared" si="2"/>
        <v>13706</v>
      </c>
      <c r="H15" s="22">
        <v>13706</v>
      </c>
      <c r="I15" s="22"/>
      <c r="J15" s="22"/>
      <c r="K15" s="25">
        <f t="shared" si="3"/>
        <v>100</v>
      </c>
      <c r="L15" s="25">
        <f t="shared" ref="L15:L50" si="6">H15/D15*100</f>
        <v>100</v>
      </c>
      <c r="M15" s="25"/>
      <c r="N15" s="25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90" x14ac:dyDescent="0.2">
      <c r="A16" s="11"/>
      <c r="B16" s="14" t="s">
        <v>15</v>
      </c>
      <c r="C16" s="22">
        <f t="shared" si="1"/>
        <v>1500</v>
      </c>
      <c r="D16" s="22"/>
      <c r="E16" s="22">
        <v>1500</v>
      </c>
      <c r="F16" s="22"/>
      <c r="G16" s="22">
        <f t="shared" si="2"/>
        <v>1500</v>
      </c>
      <c r="H16" s="22"/>
      <c r="I16" s="22">
        <v>1500</v>
      </c>
      <c r="J16" s="22"/>
      <c r="K16" s="25">
        <f t="shared" si="3"/>
        <v>100</v>
      </c>
      <c r="L16" s="25"/>
      <c r="M16" s="25">
        <f t="shared" si="5"/>
        <v>100</v>
      </c>
      <c r="N16" s="25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67.5" x14ac:dyDescent="0.2">
      <c r="A17" s="11"/>
      <c r="B17" s="14" t="s">
        <v>16</v>
      </c>
      <c r="C17" s="22">
        <f t="shared" si="1"/>
        <v>250</v>
      </c>
      <c r="D17" s="22"/>
      <c r="E17" s="22"/>
      <c r="F17" s="22">
        <v>250</v>
      </c>
      <c r="G17" s="22">
        <f t="shared" si="2"/>
        <v>250</v>
      </c>
      <c r="H17" s="22"/>
      <c r="I17" s="22"/>
      <c r="J17" s="22">
        <v>250</v>
      </c>
      <c r="K17" s="25">
        <f t="shared" si="3"/>
        <v>100</v>
      </c>
      <c r="L17" s="25"/>
      <c r="M17" s="25"/>
      <c r="N17" s="25">
        <f t="shared" si="4"/>
        <v>100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93" customHeight="1" x14ac:dyDescent="0.2">
      <c r="A18" s="11"/>
      <c r="B18" s="14" t="s">
        <v>17</v>
      </c>
      <c r="C18" s="22">
        <f t="shared" si="1"/>
        <v>253.5</v>
      </c>
      <c r="D18" s="22"/>
      <c r="E18" s="22"/>
      <c r="F18" s="22">
        <v>253.5</v>
      </c>
      <c r="G18" s="22">
        <f t="shared" si="2"/>
        <v>245.8</v>
      </c>
      <c r="H18" s="22"/>
      <c r="I18" s="22"/>
      <c r="J18" s="22">
        <v>245.8</v>
      </c>
      <c r="K18" s="25">
        <f t="shared" si="3"/>
        <v>96.96252465483235</v>
      </c>
      <c r="L18" s="25"/>
      <c r="M18" s="25"/>
      <c r="N18" s="25">
        <f t="shared" si="4"/>
        <v>96.96252465483235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02.75" customHeight="1" x14ac:dyDescent="0.2">
      <c r="A19" s="11"/>
      <c r="B19" s="14" t="s">
        <v>18</v>
      </c>
      <c r="C19" s="22">
        <f t="shared" si="1"/>
        <v>50.1</v>
      </c>
      <c r="D19" s="22"/>
      <c r="E19" s="22"/>
      <c r="F19" s="22">
        <v>50.1</v>
      </c>
      <c r="G19" s="22">
        <f t="shared" si="2"/>
        <v>50.1</v>
      </c>
      <c r="H19" s="22"/>
      <c r="I19" s="22"/>
      <c r="J19" s="22">
        <v>50.1</v>
      </c>
      <c r="K19" s="25">
        <f t="shared" si="3"/>
        <v>100</v>
      </c>
      <c r="L19" s="25"/>
      <c r="M19" s="25"/>
      <c r="N19" s="25">
        <f t="shared" si="4"/>
        <v>100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33.5" customHeight="1" x14ac:dyDescent="0.2">
      <c r="A20" s="11"/>
      <c r="B20" s="14" t="s">
        <v>19</v>
      </c>
      <c r="C20" s="22">
        <f t="shared" si="1"/>
        <v>1062</v>
      </c>
      <c r="D20" s="22"/>
      <c r="E20" s="22"/>
      <c r="F20" s="22">
        <v>1062</v>
      </c>
      <c r="G20" s="22">
        <f t="shared" si="2"/>
        <v>935.1</v>
      </c>
      <c r="H20" s="22"/>
      <c r="I20" s="22"/>
      <c r="J20" s="22">
        <v>935.1</v>
      </c>
      <c r="K20" s="25">
        <f t="shared" si="3"/>
        <v>88.050847457627128</v>
      </c>
      <c r="L20" s="25"/>
      <c r="M20" s="25"/>
      <c r="N20" s="25">
        <f t="shared" si="4"/>
        <v>88.050847457627128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41" customHeight="1" x14ac:dyDescent="0.2">
      <c r="A21" s="11"/>
      <c r="B21" s="14" t="s">
        <v>20</v>
      </c>
      <c r="C21" s="22">
        <f t="shared" si="1"/>
        <v>260</v>
      </c>
      <c r="D21" s="22"/>
      <c r="E21" s="22"/>
      <c r="F21" s="22">
        <v>260</v>
      </c>
      <c r="G21" s="22">
        <f t="shared" si="2"/>
        <v>260</v>
      </c>
      <c r="H21" s="22"/>
      <c r="I21" s="22"/>
      <c r="J21" s="22">
        <v>260</v>
      </c>
      <c r="K21" s="25">
        <f t="shared" si="3"/>
        <v>100</v>
      </c>
      <c r="L21" s="25"/>
      <c r="M21" s="25"/>
      <c r="N21" s="25">
        <f t="shared" si="4"/>
        <v>100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3.25" customHeight="1" x14ac:dyDescent="0.2">
      <c r="A22" s="15" t="s">
        <v>21</v>
      </c>
      <c r="B22" s="16"/>
      <c r="C22" s="21">
        <f>C23+C24+C25+C26+C27+C28+C29+C30+C31+C32+C34+C35+C36+C37+C38+C39+C40+C41+C33</f>
        <v>48223.899999999994</v>
      </c>
      <c r="D22" s="21">
        <f>D23+D24+D25+D26+D27+D28+D29+D30+D31+D32+D34+D35+D36+D37+D38+D39+D40+D41</f>
        <v>8400</v>
      </c>
      <c r="E22" s="21">
        <f>E23+E24+E25+E26+E27+E28+E29+E30+E31+E32+E34+E35+E36+E37+E38+E39+E40+E41</f>
        <v>32486.800000000003</v>
      </c>
      <c r="F22" s="21">
        <f>F23+F24+F25+F26+F27+F28+F29+F30+F31+F32+F34+F35+F36+F37+F38+F39+F40+F41</f>
        <v>6891.7000000000007</v>
      </c>
      <c r="G22" s="21">
        <f>G23+G24+G25+G26+G27+G28+G29+G30+G31+G32+G34+G35+G36+G37+G38+G39+G40+G41+G33</f>
        <v>47240.19999999999</v>
      </c>
      <c r="H22" s="21">
        <f>H23+H24+H25+H26+H27+H28+H29+H30+H31+H32+H34+H35+H36+H37+H38+H39+H40+H41</f>
        <v>8400</v>
      </c>
      <c r="I22" s="21">
        <f>I23+I24+I25+I26+I27+I28+I29+I30+I31+I32+I34+I35+I36+I37+I38+I39+I40+I41</f>
        <v>31586.800000000003</v>
      </c>
      <c r="J22" s="21">
        <f>J23+J24+J25+J26+J27+J28+J29+J30+J31+J32+J34+J35+J36+J37+J38+J39+J40+J41</f>
        <v>6808</v>
      </c>
      <c r="K22" s="25">
        <f t="shared" si="3"/>
        <v>97.960140096508155</v>
      </c>
      <c r="L22" s="25">
        <f t="shared" si="6"/>
        <v>100</v>
      </c>
      <c r="M22" s="25">
        <f t="shared" si="5"/>
        <v>97.229644040040881</v>
      </c>
      <c r="N22" s="25">
        <f t="shared" si="4"/>
        <v>98.78549559615189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05" customHeight="1" x14ac:dyDescent="0.2">
      <c r="A23" s="11"/>
      <c r="B23" s="14" t="s">
        <v>23</v>
      </c>
      <c r="C23" s="22">
        <f>D23+E23+F23</f>
        <v>140.19999999999999</v>
      </c>
      <c r="D23" s="22"/>
      <c r="E23" s="22"/>
      <c r="F23" s="22">
        <v>140.19999999999999</v>
      </c>
      <c r="G23" s="22">
        <f>H23+I23+J23</f>
        <v>140.1</v>
      </c>
      <c r="H23" s="22"/>
      <c r="I23" s="22"/>
      <c r="J23" s="22">
        <v>140.1</v>
      </c>
      <c r="K23" s="25">
        <f t="shared" si="3"/>
        <v>99.928673323823119</v>
      </c>
      <c r="L23" s="25"/>
      <c r="M23" s="25"/>
      <c r="N23" s="25">
        <f t="shared" si="4"/>
        <v>99.928673323823119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16.25" customHeight="1" x14ac:dyDescent="0.2">
      <c r="A24" s="11"/>
      <c r="B24" s="14" t="s">
        <v>24</v>
      </c>
      <c r="C24" s="22">
        <f t="shared" ref="C24:C34" si="7">D24+E24+F24</f>
        <v>312.8</v>
      </c>
      <c r="D24" s="22"/>
      <c r="E24" s="22"/>
      <c r="F24" s="22">
        <v>312.8</v>
      </c>
      <c r="G24" s="22">
        <f t="shared" ref="G24:G25" si="8">H24+I24+J24</f>
        <v>312.8</v>
      </c>
      <c r="H24" s="22"/>
      <c r="I24" s="22"/>
      <c r="J24" s="22">
        <v>312.8</v>
      </c>
      <c r="K24" s="25">
        <f t="shared" si="3"/>
        <v>100</v>
      </c>
      <c r="L24" s="25"/>
      <c r="M24" s="25"/>
      <c r="N24" s="25">
        <f t="shared" si="4"/>
        <v>100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49.5" customHeight="1" x14ac:dyDescent="0.2">
      <c r="A25" s="11"/>
      <c r="B25" s="14" t="s">
        <v>14</v>
      </c>
      <c r="C25" s="22">
        <f t="shared" si="7"/>
        <v>8400</v>
      </c>
      <c r="D25" s="22">
        <v>8400</v>
      </c>
      <c r="E25" s="22"/>
      <c r="F25" s="22"/>
      <c r="G25" s="22">
        <f t="shared" si="8"/>
        <v>8400</v>
      </c>
      <c r="H25" s="22">
        <v>8400</v>
      </c>
      <c r="I25" s="22"/>
      <c r="J25" s="22"/>
      <c r="K25" s="25">
        <f t="shared" si="3"/>
        <v>100</v>
      </c>
      <c r="L25" s="25">
        <f t="shared" si="6"/>
        <v>100</v>
      </c>
      <c r="M25" s="25"/>
      <c r="N25" s="25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20" customHeight="1" x14ac:dyDescent="0.2">
      <c r="A26" s="11"/>
      <c r="B26" s="14" t="s">
        <v>13</v>
      </c>
      <c r="C26" s="22">
        <f t="shared" si="7"/>
        <v>7227.7</v>
      </c>
      <c r="D26" s="22"/>
      <c r="E26" s="22">
        <v>7227.7</v>
      </c>
      <c r="F26" s="22"/>
      <c r="G26" s="22">
        <f t="shared" ref="G26:G28" si="9">H26+I26+J26</f>
        <v>7227.7</v>
      </c>
      <c r="H26" s="22"/>
      <c r="I26" s="22">
        <v>7227.7</v>
      </c>
      <c r="J26" s="22"/>
      <c r="K26" s="25">
        <f t="shared" si="3"/>
        <v>100</v>
      </c>
      <c r="L26" s="25"/>
      <c r="M26" s="25">
        <f t="shared" si="5"/>
        <v>100</v>
      </c>
      <c r="N26" s="25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07.25" customHeight="1" x14ac:dyDescent="0.2">
      <c r="A27" s="11"/>
      <c r="B27" s="14" t="s">
        <v>25</v>
      </c>
      <c r="C27" s="22">
        <f t="shared" si="7"/>
        <v>82.5</v>
      </c>
      <c r="D27" s="22"/>
      <c r="E27" s="22"/>
      <c r="F27" s="22">
        <v>82.5</v>
      </c>
      <c r="G27" s="22">
        <f t="shared" si="9"/>
        <v>82.5</v>
      </c>
      <c r="H27" s="22"/>
      <c r="I27" s="22"/>
      <c r="J27" s="22">
        <v>82.5</v>
      </c>
      <c r="K27" s="25">
        <f t="shared" si="3"/>
        <v>100</v>
      </c>
      <c r="L27" s="25"/>
      <c r="M27" s="25"/>
      <c r="N27" s="25">
        <f t="shared" si="4"/>
        <v>100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236.25" customHeight="1" x14ac:dyDescent="0.2">
      <c r="A28" s="11"/>
      <c r="B28" s="14" t="s">
        <v>26</v>
      </c>
      <c r="C28" s="22">
        <f t="shared" si="7"/>
        <v>344.8</v>
      </c>
      <c r="D28" s="22"/>
      <c r="E28" s="22"/>
      <c r="F28" s="22">
        <v>344.8</v>
      </c>
      <c r="G28" s="22">
        <f t="shared" si="9"/>
        <v>343.6</v>
      </c>
      <c r="H28" s="22"/>
      <c r="I28" s="22"/>
      <c r="J28" s="22">
        <v>343.6</v>
      </c>
      <c r="K28" s="25">
        <f t="shared" si="3"/>
        <v>99.651972157772633</v>
      </c>
      <c r="L28" s="25"/>
      <c r="M28" s="25"/>
      <c r="N28" s="25">
        <f t="shared" si="4"/>
        <v>99.651972157772633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17" customHeight="1" x14ac:dyDescent="0.2">
      <c r="A29" s="11"/>
      <c r="B29" s="14" t="s">
        <v>27</v>
      </c>
      <c r="C29" s="22">
        <f t="shared" si="7"/>
        <v>1200</v>
      </c>
      <c r="D29" s="22"/>
      <c r="E29" s="22">
        <v>1200</v>
      </c>
      <c r="F29" s="22"/>
      <c r="G29" s="22">
        <f t="shared" ref="G29:G31" si="10">H29+I29+J29</f>
        <v>1200</v>
      </c>
      <c r="H29" s="22"/>
      <c r="I29" s="22">
        <v>1200</v>
      </c>
      <c r="J29" s="22"/>
      <c r="K29" s="25">
        <f t="shared" si="3"/>
        <v>100</v>
      </c>
      <c r="L29" s="25"/>
      <c r="M29" s="25">
        <f t="shared" si="5"/>
        <v>100</v>
      </c>
      <c r="N29" s="25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219.75" customHeight="1" x14ac:dyDescent="0.2">
      <c r="A30" s="11"/>
      <c r="B30" s="14" t="s">
        <v>28</v>
      </c>
      <c r="C30" s="22">
        <f t="shared" si="7"/>
        <v>15814.2</v>
      </c>
      <c r="D30" s="22"/>
      <c r="E30" s="22">
        <v>15814.2</v>
      </c>
      <c r="F30" s="22"/>
      <c r="G30" s="22">
        <f t="shared" si="10"/>
        <v>15814.2</v>
      </c>
      <c r="H30" s="22"/>
      <c r="I30" s="22">
        <v>15814.2</v>
      </c>
      <c r="J30" s="22"/>
      <c r="K30" s="25">
        <f t="shared" si="3"/>
        <v>100</v>
      </c>
      <c r="L30" s="25"/>
      <c r="M30" s="25">
        <f t="shared" si="5"/>
        <v>100</v>
      </c>
      <c r="N30" s="25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26.75" customHeight="1" x14ac:dyDescent="0.2">
      <c r="A31" s="11"/>
      <c r="B31" s="14" t="s">
        <v>29</v>
      </c>
      <c r="C31" s="22">
        <f t="shared" si="7"/>
        <v>9252</v>
      </c>
      <c r="D31" s="22"/>
      <c r="E31" s="22">
        <v>7600</v>
      </c>
      <c r="F31" s="22">
        <v>1652</v>
      </c>
      <c r="G31" s="22">
        <f t="shared" si="10"/>
        <v>8352</v>
      </c>
      <c r="H31" s="22"/>
      <c r="I31" s="22">
        <v>6700</v>
      </c>
      <c r="J31" s="22">
        <v>1652</v>
      </c>
      <c r="K31" s="25">
        <f t="shared" si="3"/>
        <v>90.272373540856037</v>
      </c>
      <c r="L31" s="25"/>
      <c r="M31" s="25">
        <f t="shared" si="5"/>
        <v>88.157894736842096</v>
      </c>
      <c r="N31" s="25">
        <f t="shared" si="4"/>
        <v>100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35" customHeight="1" x14ac:dyDescent="0.2">
      <c r="A32" s="11"/>
      <c r="B32" s="14" t="s">
        <v>19</v>
      </c>
      <c r="C32" s="22">
        <f t="shared" si="7"/>
        <v>830.1</v>
      </c>
      <c r="D32" s="22"/>
      <c r="E32" s="22"/>
      <c r="F32" s="22">
        <v>830.1</v>
      </c>
      <c r="G32" s="22">
        <f t="shared" ref="G32:G34" si="11">H32+I32+J32</f>
        <v>750.1</v>
      </c>
      <c r="H32" s="22"/>
      <c r="I32" s="22"/>
      <c r="J32" s="22">
        <v>750.1</v>
      </c>
      <c r="K32" s="25">
        <f t="shared" si="3"/>
        <v>90.362606914829541</v>
      </c>
      <c r="L32" s="25"/>
      <c r="M32" s="25"/>
      <c r="N32" s="25">
        <f t="shared" si="4"/>
        <v>90.362606914829541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35" customHeight="1" x14ac:dyDescent="0.2">
      <c r="A33" s="11"/>
      <c r="B33" s="14" t="s">
        <v>37</v>
      </c>
      <c r="C33" s="22">
        <f t="shared" si="7"/>
        <v>445.4</v>
      </c>
      <c r="D33" s="22"/>
      <c r="E33" s="22"/>
      <c r="F33" s="22">
        <v>445.4</v>
      </c>
      <c r="G33" s="22">
        <f t="shared" si="11"/>
        <v>445.4</v>
      </c>
      <c r="H33" s="22"/>
      <c r="I33" s="22"/>
      <c r="J33" s="22">
        <v>445.4</v>
      </c>
      <c r="K33" s="25">
        <f t="shared" si="3"/>
        <v>100</v>
      </c>
      <c r="L33" s="25"/>
      <c r="M33" s="25"/>
      <c r="N33" s="25">
        <f t="shared" si="4"/>
        <v>100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96.5" customHeight="1" x14ac:dyDescent="0.2">
      <c r="A34" s="11"/>
      <c r="B34" s="14" t="s">
        <v>30</v>
      </c>
      <c r="C34" s="22">
        <f t="shared" si="7"/>
        <v>430</v>
      </c>
      <c r="D34" s="22"/>
      <c r="E34" s="22"/>
      <c r="F34" s="22">
        <v>430</v>
      </c>
      <c r="G34" s="22">
        <f t="shared" si="11"/>
        <v>430</v>
      </c>
      <c r="H34" s="22"/>
      <c r="I34" s="22"/>
      <c r="J34" s="22">
        <v>430</v>
      </c>
      <c r="K34" s="25">
        <f t="shared" si="3"/>
        <v>100</v>
      </c>
      <c r="L34" s="25"/>
      <c r="M34" s="25"/>
      <c r="N34" s="25">
        <f t="shared" si="4"/>
        <v>100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96" customHeight="1" x14ac:dyDescent="0.2">
      <c r="A35" s="11"/>
      <c r="B35" s="14" t="s">
        <v>31</v>
      </c>
      <c r="C35" s="22">
        <f>D35+E35+F35</f>
        <v>1232.0999999999999</v>
      </c>
      <c r="D35" s="22"/>
      <c r="E35" s="22"/>
      <c r="F35" s="22">
        <v>1232.0999999999999</v>
      </c>
      <c r="G35" s="22">
        <f>H35+I35+J35</f>
        <v>1232.0999999999999</v>
      </c>
      <c r="H35" s="22"/>
      <c r="I35" s="22"/>
      <c r="J35" s="22">
        <v>1232.0999999999999</v>
      </c>
      <c r="K35" s="25">
        <f t="shared" si="3"/>
        <v>100</v>
      </c>
      <c r="L35" s="25"/>
      <c r="M35" s="25"/>
      <c r="N35" s="25">
        <f t="shared" si="4"/>
        <v>100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54" customHeight="1" x14ac:dyDescent="0.2">
      <c r="A36" s="11"/>
      <c r="B36" s="14" t="s">
        <v>32</v>
      </c>
      <c r="C36" s="22">
        <f t="shared" ref="C36:C39" si="12">D36+E36+F36</f>
        <v>12.6</v>
      </c>
      <c r="D36" s="22"/>
      <c r="E36" s="22"/>
      <c r="F36" s="22">
        <v>12.6</v>
      </c>
      <c r="G36" s="22">
        <f t="shared" ref="G36:G39" si="13">H36+I36+J36</f>
        <v>12.6</v>
      </c>
      <c r="H36" s="22"/>
      <c r="I36" s="22"/>
      <c r="J36" s="22">
        <v>12.6</v>
      </c>
      <c r="K36" s="25">
        <f t="shared" si="3"/>
        <v>100</v>
      </c>
      <c r="L36" s="25"/>
      <c r="M36" s="25"/>
      <c r="N36" s="25">
        <f t="shared" si="4"/>
        <v>100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59.25" customHeight="1" x14ac:dyDescent="0.2">
      <c r="A37" s="11"/>
      <c r="B37" s="14" t="s">
        <v>33</v>
      </c>
      <c r="C37" s="22">
        <f t="shared" si="12"/>
        <v>3.7</v>
      </c>
      <c r="D37" s="22"/>
      <c r="E37" s="22"/>
      <c r="F37" s="22">
        <v>3.7</v>
      </c>
      <c r="G37" s="22">
        <f t="shared" si="13"/>
        <v>3.7</v>
      </c>
      <c r="H37" s="22"/>
      <c r="I37" s="22"/>
      <c r="J37" s="22">
        <v>3.7</v>
      </c>
      <c r="K37" s="25">
        <f t="shared" si="3"/>
        <v>100</v>
      </c>
      <c r="L37" s="25"/>
      <c r="M37" s="25"/>
      <c r="N37" s="25">
        <f t="shared" si="4"/>
        <v>100</v>
      </c>
    </row>
    <row r="38" spans="1:24" ht="56.25" x14ac:dyDescent="0.2">
      <c r="A38" s="11"/>
      <c r="B38" s="14" t="s">
        <v>34</v>
      </c>
      <c r="C38" s="22">
        <f t="shared" si="12"/>
        <v>1452.9</v>
      </c>
      <c r="D38" s="22"/>
      <c r="E38" s="22"/>
      <c r="F38" s="22">
        <v>1452.9</v>
      </c>
      <c r="G38" s="22">
        <f t="shared" si="13"/>
        <v>1450.8</v>
      </c>
      <c r="H38" s="22"/>
      <c r="I38" s="22"/>
      <c r="J38" s="22">
        <v>1450.8</v>
      </c>
      <c r="K38" s="25">
        <f t="shared" si="3"/>
        <v>99.855461490811464</v>
      </c>
      <c r="L38" s="25"/>
      <c r="M38" s="25"/>
      <c r="N38" s="25">
        <f t="shared" si="4"/>
        <v>99.855461490811464</v>
      </c>
    </row>
    <row r="39" spans="1:24" ht="58.5" customHeight="1" x14ac:dyDescent="0.2">
      <c r="A39" s="11"/>
      <c r="B39" s="14" t="s">
        <v>35</v>
      </c>
      <c r="C39" s="22">
        <f t="shared" si="12"/>
        <v>158</v>
      </c>
      <c r="D39" s="22"/>
      <c r="E39" s="22"/>
      <c r="F39" s="22">
        <v>158</v>
      </c>
      <c r="G39" s="22">
        <f t="shared" si="13"/>
        <v>158</v>
      </c>
      <c r="H39" s="22"/>
      <c r="I39" s="22"/>
      <c r="J39" s="22">
        <v>158</v>
      </c>
      <c r="K39" s="25">
        <f t="shared" si="3"/>
        <v>100</v>
      </c>
      <c r="L39" s="25"/>
      <c r="M39" s="25"/>
      <c r="N39" s="25">
        <f t="shared" si="4"/>
        <v>100</v>
      </c>
    </row>
    <row r="40" spans="1:24" ht="138.75" customHeight="1" x14ac:dyDescent="0.2">
      <c r="A40" s="11"/>
      <c r="B40" s="14" t="s">
        <v>20</v>
      </c>
      <c r="C40" s="22">
        <f>D40+E40+F40</f>
        <v>240</v>
      </c>
      <c r="D40" s="22"/>
      <c r="E40" s="22"/>
      <c r="F40" s="22">
        <v>240</v>
      </c>
      <c r="G40" s="22">
        <f>H40+I40+J40</f>
        <v>239.7</v>
      </c>
      <c r="H40" s="22"/>
      <c r="I40" s="22"/>
      <c r="J40" s="22">
        <v>239.7</v>
      </c>
      <c r="K40" s="25">
        <f t="shared" si="3"/>
        <v>99.874999999999986</v>
      </c>
      <c r="L40" s="25"/>
      <c r="M40" s="25"/>
      <c r="N40" s="25">
        <f t="shared" si="4"/>
        <v>99.874999999999986</v>
      </c>
    </row>
    <row r="41" spans="1:24" ht="90" x14ac:dyDescent="0.2">
      <c r="A41" s="11"/>
      <c r="B41" s="14" t="s">
        <v>36</v>
      </c>
      <c r="C41" s="22">
        <f>D41+E41+F41</f>
        <v>644.9</v>
      </c>
      <c r="D41" s="22"/>
      <c r="E41" s="22">
        <v>644.9</v>
      </c>
      <c r="F41" s="22"/>
      <c r="G41" s="22">
        <f>H41+I41+J41</f>
        <v>644.9</v>
      </c>
      <c r="H41" s="22"/>
      <c r="I41" s="22">
        <v>644.9</v>
      </c>
      <c r="J41" s="22"/>
      <c r="K41" s="25">
        <f t="shared" si="3"/>
        <v>100</v>
      </c>
      <c r="L41" s="25"/>
      <c r="M41" s="25">
        <f t="shared" si="5"/>
        <v>100</v>
      </c>
      <c r="N41" s="25"/>
    </row>
    <row r="42" spans="1:24" ht="154.5" customHeight="1" x14ac:dyDescent="0.2">
      <c r="A42" s="15" t="s">
        <v>38</v>
      </c>
      <c r="B42" s="14"/>
      <c r="C42" s="21">
        <f t="shared" ref="C42:J42" si="14">C43+C44+C45+C46</f>
        <v>2399.4</v>
      </c>
      <c r="D42" s="21">
        <f t="shared" si="14"/>
        <v>0</v>
      </c>
      <c r="E42" s="21">
        <f t="shared" si="14"/>
        <v>934.5</v>
      </c>
      <c r="F42" s="21">
        <f t="shared" si="14"/>
        <v>1464.9</v>
      </c>
      <c r="G42" s="21">
        <f t="shared" si="14"/>
        <v>2235</v>
      </c>
      <c r="H42" s="21">
        <f t="shared" si="14"/>
        <v>0</v>
      </c>
      <c r="I42" s="21">
        <f t="shared" si="14"/>
        <v>934.5</v>
      </c>
      <c r="J42" s="21">
        <f t="shared" si="14"/>
        <v>1300.5</v>
      </c>
      <c r="K42" s="25">
        <f t="shared" si="3"/>
        <v>93.148287071767939</v>
      </c>
      <c r="L42" s="25"/>
      <c r="M42" s="25">
        <f t="shared" si="5"/>
        <v>100</v>
      </c>
      <c r="N42" s="25">
        <f t="shared" si="4"/>
        <v>88.777390948187588</v>
      </c>
    </row>
    <row r="43" spans="1:24" ht="91.5" customHeight="1" x14ac:dyDescent="0.2">
      <c r="A43" s="17"/>
      <c r="B43" s="14" t="s">
        <v>39</v>
      </c>
      <c r="C43" s="22">
        <f>D43+E43+F43</f>
        <v>697.7</v>
      </c>
      <c r="D43" s="23"/>
      <c r="E43" s="23"/>
      <c r="F43" s="23">
        <v>697.7</v>
      </c>
      <c r="G43" s="22">
        <f>H43+I43+J43</f>
        <v>533.29999999999995</v>
      </c>
      <c r="H43" s="23"/>
      <c r="I43" s="23"/>
      <c r="J43" s="23">
        <v>533.29999999999995</v>
      </c>
      <c r="K43" s="25">
        <f t="shared" si="3"/>
        <v>76.436863981653985</v>
      </c>
      <c r="L43" s="25"/>
      <c r="M43" s="25"/>
      <c r="N43" s="25">
        <f t="shared" si="4"/>
        <v>76.436863981653985</v>
      </c>
    </row>
    <row r="44" spans="1:24" ht="134.25" customHeight="1" x14ac:dyDescent="0.2">
      <c r="A44" s="17"/>
      <c r="B44" s="14" t="s">
        <v>40</v>
      </c>
      <c r="C44" s="22">
        <f>D44+E44+F44</f>
        <v>767.2</v>
      </c>
      <c r="D44" s="23"/>
      <c r="E44" s="23"/>
      <c r="F44" s="23">
        <v>767.2</v>
      </c>
      <c r="G44" s="22">
        <f>H44+I44+J44</f>
        <v>767.2</v>
      </c>
      <c r="H44" s="23"/>
      <c r="I44" s="23"/>
      <c r="J44" s="23">
        <v>767.2</v>
      </c>
      <c r="K44" s="25">
        <f t="shared" si="3"/>
        <v>100</v>
      </c>
      <c r="L44" s="25"/>
      <c r="M44" s="25"/>
      <c r="N44" s="25">
        <f t="shared" si="4"/>
        <v>100</v>
      </c>
    </row>
    <row r="45" spans="1:24" ht="123.75" x14ac:dyDescent="0.2">
      <c r="A45" s="17"/>
      <c r="B45" s="14" t="s">
        <v>41</v>
      </c>
      <c r="C45" s="22">
        <f>D45+E45+F45</f>
        <v>434.1</v>
      </c>
      <c r="D45" s="23"/>
      <c r="E45" s="23">
        <v>434.1</v>
      </c>
      <c r="F45" s="23"/>
      <c r="G45" s="22">
        <f>H45+I45+J45</f>
        <v>434.1</v>
      </c>
      <c r="H45" s="23"/>
      <c r="I45" s="23">
        <v>434.1</v>
      </c>
      <c r="J45" s="23"/>
      <c r="K45" s="25">
        <f t="shared" si="3"/>
        <v>100</v>
      </c>
      <c r="L45" s="25"/>
      <c r="M45" s="25">
        <f t="shared" si="5"/>
        <v>100</v>
      </c>
      <c r="N45" s="25"/>
    </row>
    <row r="46" spans="1:24" ht="90" x14ac:dyDescent="0.2">
      <c r="A46" s="17"/>
      <c r="B46" s="14" t="s">
        <v>42</v>
      </c>
      <c r="C46" s="22">
        <f>D46+E46+F46</f>
        <v>500.4</v>
      </c>
      <c r="D46" s="23"/>
      <c r="E46" s="23">
        <v>500.4</v>
      </c>
      <c r="F46" s="23"/>
      <c r="G46" s="22">
        <f>H46+I46+J46</f>
        <v>500.4</v>
      </c>
      <c r="H46" s="23"/>
      <c r="I46" s="23">
        <v>500.4</v>
      </c>
      <c r="J46" s="23"/>
      <c r="K46" s="25">
        <f t="shared" si="3"/>
        <v>100</v>
      </c>
      <c r="L46" s="25"/>
      <c r="M46" s="25">
        <f t="shared" si="5"/>
        <v>100</v>
      </c>
      <c r="N46" s="25"/>
    </row>
    <row r="47" spans="1:24" ht="121.5" customHeight="1" x14ac:dyDescent="0.2">
      <c r="A47" s="15" t="s">
        <v>43</v>
      </c>
      <c r="B47" s="15"/>
      <c r="C47" s="21">
        <f t="shared" ref="C47:J47" si="15">C48+C49</f>
        <v>54.400000000000006</v>
      </c>
      <c r="D47" s="21">
        <f t="shared" si="15"/>
        <v>0</v>
      </c>
      <c r="E47" s="21">
        <f t="shared" si="15"/>
        <v>0</v>
      </c>
      <c r="F47" s="21">
        <f t="shared" si="15"/>
        <v>54.400000000000006</v>
      </c>
      <c r="G47" s="21">
        <f t="shared" si="15"/>
        <v>54.3</v>
      </c>
      <c r="H47" s="21">
        <f t="shared" si="15"/>
        <v>0</v>
      </c>
      <c r="I47" s="21">
        <f t="shared" si="15"/>
        <v>0</v>
      </c>
      <c r="J47" s="21">
        <f t="shared" si="15"/>
        <v>54.3</v>
      </c>
      <c r="K47" s="25">
        <f t="shared" si="3"/>
        <v>99.816176470588232</v>
      </c>
      <c r="L47" s="25"/>
      <c r="M47" s="25"/>
      <c r="N47" s="25">
        <f t="shared" si="4"/>
        <v>99.816176470588232</v>
      </c>
    </row>
    <row r="48" spans="1:24" ht="117.75" customHeight="1" x14ac:dyDescent="0.2">
      <c r="A48" s="17"/>
      <c r="B48" s="14" t="s">
        <v>44</v>
      </c>
      <c r="C48" s="22">
        <f>D48+E48+F48</f>
        <v>9.8000000000000007</v>
      </c>
      <c r="D48" s="23"/>
      <c r="E48" s="23"/>
      <c r="F48" s="23">
        <v>9.8000000000000007</v>
      </c>
      <c r="G48" s="22">
        <f>H48+I48+J48</f>
        <v>9.8000000000000007</v>
      </c>
      <c r="H48" s="23"/>
      <c r="I48" s="23"/>
      <c r="J48" s="23">
        <v>9.8000000000000007</v>
      </c>
      <c r="K48" s="25">
        <f t="shared" si="3"/>
        <v>100</v>
      </c>
      <c r="L48" s="25"/>
      <c r="M48" s="25"/>
      <c r="N48" s="25">
        <f t="shared" si="4"/>
        <v>100</v>
      </c>
    </row>
    <row r="49" spans="1:14" ht="56.25" x14ac:dyDescent="0.2">
      <c r="A49" s="17"/>
      <c r="B49" s="14" t="s">
        <v>45</v>
      </c>
      <c r="C49" s="22">
        <f>D49+E49+F49</f>
        <v>44.6</v>
      </c>
      <c r="D49" s="23"/>
      <c r="E49" s="23"/>
      <c r="F49" s="23">
        <v>44.6</v>
      </c>
      <c r="G49" s="22">
        <f>H49+I49+J49</f>
        <v>44.5</v>
      </c>
      <c r="H49" s="23"/>
      <c r="I49" s="23"/>
      <c r="J49" s="23">
        <v>44.5</v>
      </c>
      <c r="K49" s="25">
        <f t="shared" si="3"/>
        <v>99.775784753363226</v>
      </c>
      <c r="L49" s="25"/>
      <c r="M49" s="25"/>
      <c r="N49" s="25">
        <f t="shared" si="4"/>
        <v>99.775784753363226</v>
      </c>
    </row>
    <row r="50" spans="1:14" ht="31.5" customHeight="1" x14ac:dyDescent="0.2">
      <c r="A50" s="15" t="s">
        <v>46</v>
      </c>
      <c r="B50" s="15"/>
      <c r="C50" s="21">
        <f t="shared" ref="C50:J50" si="16">C10+C22+C42+C47</f>
        <v>133136.5</v>
      </c>
      <c r="D50" s="21">
        <f t="shared" si="16"/>
        <v>22106</v>
      </c>
      <c r="E50" s="21">
        <f t="shared" si="16"/>
        <v>97176.900000000009</v>
      </c>
      <c r="F50" s="21">
        <f t="shared" si="16"/>
        <v>13408.2</v>
      </c>
      <c r="G50" s="21">
        <f t="shared" si="16"/>
        <v>92031.099999999991</v>
      </c>
      <c r="H50" s="21">
        <f t="shared" si="16"/>
        <v>22106</v>
      </c>
      <c r="I50" s="21">
        <f t="shared" si="16"/>
        <v>56498.100000000006</v>
      </c>
      <c r="J50" s="21">
        <f t="shared" si="16"/>
        <v>12981.599999999999</v>
      </c>
      <c r="K50" s="25">
        <f t="shared" si="3"/>
        <v>69.12537132942505</v>
      </c>
      <c r="L50" s="25">
        <f t="shared" si="6"/>
        <v>100</v>
      </c>
      <c r="M50" s="25">
        <f t="shared" si="5"/>
        <v>58.139434371748841</v>
      </c>
      <c r="N50" s="25">
        <f t="shared" si="4"/>
        <v>96.818364881192082</v>
      </c>
    </row>
    <row r="58" spans="1:14" x14ac:dyDescent="0.2">
      <c r="A58" s="18" t="s">
        <v>48</v>
      </c>
      <c r="B58" s="18" t="s">
        <v>47</v>
      </c>
    </row>
  </sheetData>
  <mergeCells count="15">
    <mergeCell ref="K6:N6"/>
    <mergeCell ref="K7:K8"/>
    <mergeCell ref="L7:N7"/>
    <mergeCell ref="A1:J1"/>
    <mergeCell ref="A2:J2"/>
    <mergeCell ref="D7:F7"/>
    <mergeCell ref="C7:C8"/>
    <mergeCell ref="C6:F6"/>
    <mergeCell ref="G6:J6"/>
    <mergeCell ref="G7:G8"/>
    <mergeCell ref="H7:J7"/>
    <mergeCell ref="A6:A8"/>
    <mergeCell ref="B6:B8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2015-10-12T12:45:34Z</dcterms:modified>
</cp:coreProperties>
</file>